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hel\Dropbox\1_local_motor_traffic\"/>
    </mc:Choice>
  </mc:AlternateContent>
  <bookViews>
    <workbookView xWindow="0" yWindow="0" windowWidth="15345" windowHeight="4455"/>
  </bookViews>
  <sheets>
    <sheet name="final_figures" sheetId="4" r:id="rId1"/>
    <sheet name="SPSS_output (hh_members_only)" sheetId="1" r:id="rId2"/>
    <sheet name="trips_hh_members" sheetId="2" r:id="rId3"/>
    <sheet name="trips_all" sheetId="3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4" l="1"/>
  <c r="C12" i="4"/>
  <c r="D12" i="4"/>
  <c r="E12" i="4"/>
  <c r="F12" i="4"/>
  <c r="G12" i="4"/>
  <c r="H12" i="4"/>
  <c r="I12" i="4"/>
  <c r="J12" i="4"/>
  <c r="K12" i="4"/>
  <c r="L12" i="4"/>
  <c r="B13" i="4"/>
  <c r="C13" i="4"/>
  <c r="D13" i="4"/>
  <c r="E13" i="4"/>
  <c r="F13" i="4"/>
  <c r="G13" i="4"/>
  <c r="H13" i="4"/>
  <c r="I13" i="4"/>
  <c r="J13" i="4"/>
  <c r="K13" i="4"/>
  <c r="L13" i="4"/>
  <c r="C11" i="4"/>
  <c r="D11" i="4"/>
  <c r="E11" i="4"/>
  <c r="F11" i="4"/>
  <c r="G11" i="4"/>
  <c r="H11" i="4"/>
  <c r="I11" i="4"/>
  <c r="J11" i="4"/>
  <c r="K11" i="4"/>
  <c r="L11" i="4"/>
  <c r="B11" i="4"/>
  <c r="H22" i="3"/>
  <c r="H23" i="3"/>
  <c r="H21" i="3"/>
  <c r="B22" i="3"/>
  <c r="C22" i="3"/>
  <c r="D22" i="3"/>
  <c r="E22" i="3"/>
  <c r="F22" i="3"/>
  <c r="G22" i="3"/>
  <c r="I22" i="3"/>
  <c r="J22" i="3"/>
  <c r="K22" i="3"/>
  <c r="L22" i="3"/>
  <c r="B23" i="3"/>
  <c r="C23" i="3"/>
  <c r="D23" i="3"/>
  <c r="E23" i="3"/>
  <c r="F23" i="3"/>
  <c r="G23" i="3"/>
  <c r="I23" i="3"/>
  <c r="J23" i="3"/>
  <c r="K23" i="3"/>
  <c r="L23" i="3"/>
  <c r="I21" i="3"/>
  <c r="J21" i="3"/>
  <c r="K21" i="3"/>
  <c r="L21" i="3"/>
  <c r="C21" i="3"/>
  <c r="D21" i="3"/>
  <c r="E21" i="3"/>
  <c r="F21" i="3"/>
  <c r="G21" i="3"/>
  <c r="B21" i="3"/>
  <c r="I16" i="3"/>
  <c r="B17" i="3"/>
  <c r="F17" i="3"/>
  <c r="J17" i="3"/>
  <c r="B10" i="3"/>
  <c r="B16" i="3" s="1"/>
  <c r="C10" i="3"/>
  <c r="C16" i="3" s="1"/>
  <c r="D10" i="3"/>
  <c r="D16" i="3" s="1"/>
  <c r="E10" i="3"/>
  <c r="E16" i="3" s="1"/>
  <c r="F10" i="3"/>
  <c r="F16" i="3" s="1"/>
  <c r="G10" i="3"/>
  <c r="G16" i="3" s="1"/>
  <c r="H10" i="3"/>
  <c r="H16" i="3" s="1"/>
  <c r="I10" i="3"/>
  <c r="J10" i="3"/>
  <c r="J16" i="3" s="1"/>
  <c r="K10" i="3"/>
  <c r="K16" i="3" s="1"/>
  <c r="L10" i="3"/>
  <c r="L16" i="3" s="1"/>
  <c r="B11" i="3"/>
  <c r="C11" i="3"/>
  <c r="C17" i="3" s="1"/>
  <c r="D11" i="3"/>
  <c r="D17" i="3" s="1"/>
  <c r="E11" i="3"/>
  <c r="E17" i="3" s="1"/>
  <c r="F11" i="3"/>
  <c r="G11" i="3"/>
  <c r="G17" i="3" s="1"/>
  <c r="H11" i="3"/>
  <c r="H17" i="3" s="1"/>
  <c r="I11" i="3"/>
  <c r="I17" i="3" s="1"/>
  <c r="J11" i="3"/>
  <c r="K11" i="3"/>
  <c r="K17" i="3" s="1"/>
  <c r="L11" i="3"/>
  <c r="L17" i="3" s="1"/>
  <c r="C9" i="3"/>
  <c r="C15" i="3" s="1"/>
  <c r="D9" i="3"/>
  <c r="D15" i="3" s="1"/>
  <c r="E9" i="3"/>
  <c r="E15" i="3" s="1"/>
  <c r="F9" i="3"/>
  <c r="F15" i="3" s="1"/>
  <c r="G9" i="3"/>
  <c r="G15" i="3" s="1"/>
  <c r="H9" i="3"/>
  <c r="H15" i="3" s="1"/>
  <c r="I9" i="3"/>
  <c r="I15" i="3" s="1"/>
  <c r="J9" i="3"/>
  <c r="J15" i="3" s="1"/>
  <c r="K9" i="3"/>
  <c r="K15" i="3" s="1"/>
  <c r="L9" i="3"/>
  <c r="L15" i="3" s="1"/>
  <c r="B9" i="3"/>
  <c r="B15" i="3" s="1"/>
  <c r="B11" i="2"/>
  <c r="C11" i="2"/>
  <c r="D11" i="2"/>
  <c r="E11" i="2"/>
  <c r="F11" i="2"/>
  <c r="G11" i="2"/>
  <c r="H11" i="2"/>
  <c r="I11" i="2"/>
  <c r="J11" i="2"/>
  <c r="K11" i="2"/>
  <c r="L11" i="2"/>
  <c r="B12" i="2"/>
  <c r="C12" i="2"/>
  <c r="D12" i="2"/>
  <c r="E12" i="2"/>
  <c r="F12" i="2"/>
  <c r="G12" i="2"/>
  <c r="H12" i="2"/>
  <c r="I12" i="2"/>
  <c r="J12" i="2"/>
  <c r="K12" i="2"/>
  <c r="L12" i="2"/>
  <c r="C10" i="2"/>
  <c r="D10" i="2"/>
  <c r="E10" i="2"/>
  <c r="F10" i="2"/>
  <c r="G10" i="2"/>
  <c r="H10" i="2"/>
  <c r="I10" i="2"/>
  <c r="J10" i="2"/>
  <c r="K10" i="2"/>
  <c r="L10" i="2"/>
  <c r="B10" i="2"/>
</calcChain>
</file>

<file path=xl/sharedStrings.xml><?xml version="1.0" encoding="utf-8"?>
<sst xmlns="http://schemas.openxmlformats.org/spreadsheetml/2006/main" count="233" uniqueCount="33">
  <si>
    <t>Report</t>
  </si>
  <si>
    <t>Number of household MV trips</t>
  </si>
  <si>
    <t>Number of household motor vehicles</t>
  </si>
  <si>
    <t>N</t>
  </si>
  <si>
    <t>Std. Deviation</t>
  </si>
  <si>
    <t>0</t>
  </si>
  <si>
    <t>1</t>
  </si>
  <si>
    <t>2 or more</t>
  </si>
  <si>
    <t>Total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</si>
  <si>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</si>
  <si>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</si>
  <si>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</si>
  <si>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</si>
  <si>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</si>
  <si>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</si>
  <si>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</si>
  <si>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</si>
  <si>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</si>
  <si>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Wales</t>
  </si>
  <si>
    <t>Scotland</t>
  </si>
  <si>
    <t>No cars</t>
  </si>
  <si>
    <t>1 car</t>
  </si>
  <si>
    <t>2+ cars</t>
  </si>
  <si>
    <t>Weekly</t>
  </si>
  <si>
    <t>Daily</t>
  </si>
  <si>
    <t>Daily, hh member trips</t>
  </si>
  <si>
    <t>Daily, plus visitors</t>
  </si>
  <si>
    <t>Daily, plus servicing</t>
  </si>
  <si>
    <t>Daily, plus servicing and home deliveries</t>
  </si>
  <si>
    <t>For examining a number of streets or a neighbourhood</t>
  </si>
  <si>
    <t>Suggested multiplying by a third to account for necessary through traffic (e.g. adjacent cul-de-sacs) if looking only at one street rather than a neighbourhood</t>
  </si>
  <si>
    <t>Please see http://rachelaldred.org/research/estimating-local-motor-traffic-1/ for details of working out these figures</t>
  </si>
  <si>
    <t>Daily MV movements generated per household, including servicing, visitors and home deliveries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</si>
</sst>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.00"/>
    <numFmt numFmtId="165" formatCode="###0"/>
    <numFmt numFmtId="166" formatCode="###0.000"/>
  </numFmts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9"/>
      <color indexed="8"/>
      <name val="Arial Bold"/>
    </font>
    <font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3" fillId="0" borderId="2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0" fontId="3" fillId="0" borderId="5" xfId="1" applyFont="1" applyBorder="1" applyAlignment="1">
      <alignment horizontal="left" vertical="top" wrapText="1"/>
    </xf>
    <xf numFmtId="164" fontId="3" fillId="0" borderId="6" xfId="1" applyNumberFormat="1" applyFont="1" applyBorder="1" applyAlignment="1">
      <alignment horizontal="right" vertical="center"/>
    </xf>
    <xf numFmtId="165" fontId="3" fillId="0" borderId="7" xfId="1" applyNumberFormat="1" applyFont="1" applyBorder="1" applyAlignment="1">
      <alignment horizontal="right" vertical="center"/>
    </xf>
    <xf numFmtId="166" fontId="3" fillId="0" borderId="8" xfId="1" applyNumberFormat="1" applyFont="1" applyBorder="1" applyAlignment="1">
      <alignment horizontal="right" vertical="center"/>
    </xf>
    <xf numFmtId="0" fontId="3" fillId="0" borderId="9" xfId="1" applyFont="1" applyBorder="1" applyAlignment="1">
      <alignment horizontal="left" vertical="top" wrapText="1"/>
    </xf>
    <xf numFmtId="164" fontId="3" fillId="0" borderId="10" xfId="1" applyNumberFormat="1" applyFont="1" applyBorder="1" applyAlignment="1">
      <alignment horizontal="right" vertical="center"/>
    </xf>
    <xf numFmtId="165" fontId="3" fillId="0" borderId="11" xfId="1" applyNumberFormat="1" applyFont="1" applyBorder="1" applyAlignment="1">
      <alignment horizontal="right" vertical="center"/>
    </xf>
    <xf numFmtId="166" fontId="3" fillId="0" borderId="12" xfId="1" applyNumberFormat="1" applyFont="1" applyBorder="1" applyAlignment="1">
      <alignment horizontal="right" vertical="center"/>
    </xf>
    <xf numFmtId="0" fontId="3" fillId="0" borderId="13" xfId="1" applyFont="1" applyBorder="1" applyAlignment="1">
      <alignment horizontal="left" vertical="top" wrapText="1"/>
    </xf>
    <xf numFmtId="164" fontId="3" fillId="0" borderId="14" xfId="1" applyNumberFormat="1" applyFont="1" applyBorder="1" applyAlignment="1">
      <alignment horizontal="right" vertical="center"/>
    </xf>
    <xf numFmtId="165" fontId="3" fillId="0" borderId="15" xfId="1" applyNumberFormat="1" applyFont="1" applyBorder="1" applyAlignment="1">
      <alignment horizontal="right" vertical="center"/>
    </xf>
    <xf numFmtId="166" fontId="3" fillId="0" borderId="16" xfId="1" applyNumberFormat="1" applyFont="1" applyBorder="1" applyAlignment="1">
      <alignment horizontal="right" vertical="center"/>
    </xf>
    <xf numFmtId="164" fontId="0" fillId="0" borderId="0" xfId="0" applyNumberFormat="1"/>
    <xf numFmtId="0" fontId="2" fillId="0" borderId="0" xfId="1" applyFont="1" applyBorder="1" applyAlignment="1">
      <alignment horizontal="center" vertical="center" wrapText="1"/>
    </xf>
    <xf numFmtId="0" fontId="3" fillId="2" borderId="0" xfId="1" applyFont="1" applyFill="1"/>
    <xf numFmtId="0" fontId="1" fillId="0" borderId="0" xfId="1"/>
    <xf numFmtId="0" fontId="3" fillId="0" borderId="1" xfId="1" applyFont="1" applyBorder="1" applyAlignment="1">
      <alignment horizontal="left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B9" sqref="B9"/>
    </sheetView>
  </sheetViews>
  <sheetFormatPr defaultRowHeight="15" x14ac:dyDescent="0.25"/>
  <sheetData>
    <row r="1" spans="1:12" x14ac:dyDescent="0.25">
      <c r="A1" t="s">
        <v>29</v>
      </c>
    </row>
    <row r="2" spans="1:12" x14ac:dyDescent="0.25">
      <c r="B2" t="s">
        <v>32</v>
      </c>
    </row>
    <row r="3" spans="1:12" x14ac:dyDescent="0.25"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14</v>
      </c>
      <c r="H3" t="s">
        <v>15</v>
      </c>
      <c r="I3" t="s">
        <v>16</v>
      </c>
      <c r="J3" t="s">
        <v>17</v>
      </c>
      <c r="K3" t="s">
        <v>18</v>
      </c>
      <c r="L3" t="s">
        <v>19</v>
      </c>
    </row>
    <row r="4" spans="1:12" x14ac:dyDescent="0.25">
      <c r="A4" t="s">
        <v>20</v>
      </c>
      <c r="B4" s="17">
        <v>0.84799397051163117</v>
      </c>
      <c r="C4" s="17">
        <v>0.7961549663537969</v>
      </c>
      <c r="D4" s="17">
        <v>0.83942313794920642</v>
      </c>
      <c r="E4" s="17">
        <v>0.92835287134064237</v>
      </c>
      <c r="F4" s="17">
        <v>0.82751774835705194</v>
      </c>
      <c r="G4" s="17">
        <v>0.8840867776506206</v>
      </c>
      <c r="H4" s="17">
        <v>0.63109500479624092</v>
      </c>
      <c r="I4" s="17">
        <v>0.82461000787580108</v>
      </c>
      <c r="J4" s="17">
        <v>0.8529934184602892</v>
      </c>
      <c r="K4" s="17">
        <v>0.91566418785014858</v>
      </c>
      <c r="L4" s="17">
        <v>0.78216753326302424</v>
      </c>
    </row>
    <row r="5" spans="1:12" x14ac:dyDescent="0.25">
      <c r="A5" t="s">
        <v>21</v>
      </c>
      <c r="B5" s="17">
        <v>3.1366005604450167</v>
      </c>
      <c r="C5" s="17">
        <v>3.0424884511187655</v>
      </c>
      <c r="D5" s="17">
        <v>3.0510957887104295</v>
      </c>
      <c r="E5" s="17">
        <v>3.0365085609459328</v>
      </c>
      <c r="F5" s="17">
        <v>3.013954371533822</v>
      </c>
      <c r="G5" s="17">
        <v>2.8671545264115652</v>
      </c>
      <c r="H5" s="17">
        <v>2.2770933880397886</v>
      </c>
      <c r="I5" s="17">
        <v>2.8135006361255184</v>
      </c>
      <c r="J5" s="17">
        <v>2.9039845460553444</v>
      </c>
      <c r="K5" s="17">
        <v>3.0810304660464567</v>
      </c>
      <c r="L5" s="17">
        <v>3.00488419792168</v>
      </c>
    </row>
    <row r="6" spans="1:12" x14ac:dyDescent="0.25">
      <c r="A6" t="s">
        <v>22</v>
      </c>
      <c r="B6" s="17">
        <v>5.1827861487570033</v>
      </c>
      <c r="C6" s="17">
        <v>5.1990843657013635</v>
      </c>
      <c r="D6" s="17">
        <v>5.1130386541532014</v>
      </c>
      <c r="E6" s="17">
        <v>5.1518082056062804</v>
      </c>
      <c r="F6" s="17">
        <v>5.2301877291787786</v>
      </c>
      <c r="G6" s="17">
        <v>5.0253304118655597</v>
      </c>
      <c r="H6" s="17">
        <v>4.3011789185542693</v>
      </c>
      <c r="I6" s="17">
        <v>4.9778291215596031</v>
      </c>
      <c r="J6" s="17">
        <v>5.0702098353267182</v>
      </c>
      <c r="K6" s="17">
        <v>5.4989358248566536</v>
      </c>
      <c r="L6" s="17">
        <v>5.2537351641306618</v>
      </c>
    </row>
    <row r="8" spans="1:12" x14ac:dyDescent="0.25">
      <c r="A8" t="s">
        <v>30</v>
      </c>
    </row>
    <row r="9" spans="1:12" x14ac:dyDescent="0.25">
      <c r="B9" t="s">
        <v>32</v>
      </c>
    </row>
    <row r="10" spans="1:12" x14ac:dyDescent="0.25">
      <c r="B10" t="s">
        <v>9</v>
      </c>
      <c r="C10" t="s">
        <v>10</v>
      </c>
      <c r="D10" t="s">
        <v>11</v>
      </c>
      <c r="E10" t="s">
        <v>12</v>
      </c>
      <c r="F10" t="s">
        <v>13</v>
      </c>
      <c r="G10" t="s">
        <v>14</v>
      </c>
      <c r="H10" t="s">
        <v>15</v>
      </c>
      <c r="I10" t="s">
        <v>16</v>
      </c>
      <c r="J10" t="s">
        <v>17</v>
      </c>
      <c r="K10" t="s">
        <v>18</v>
      </c>
      <c r="L10" t="s">
        <v>19</v>
      </c>
    </row>
    <row r="11" spans="1:12" x14ac:dyDescent="0.25">
      <c r="A11" t="s">
        <v>20</v>
      </c>
      <c r="B11" s="17">
        <f>B4*1.33</f>
        <v>1.1278319807804695</v>
      </c>
      <c r="C11" s="17">
        <f t="shared" ref="C11:L11" si="0">C4*1.33</f>
        <v>1.0588861052505498</v>
      </c>
      <c r="D11" s="17">
        <f t="shared" si="0"/>
        <v>1.1164327734724446</v>
      </c>
      <c r="E11" s="17">
        <f t="shared" si="0"/>
        <v>1.2347093188830545</v>
      </c>
      <c r="F11" s="17">
        <f t="shared" si="0"/>
        <v>1.1005986053148791</v>
      </c>
      <c r="G11" s="17">
        <f t="shared" si="0"/>
        <v>1.1758354142753256</v>
      </c>
      <c r="H11" s="17">
        <f t="shared" si="0"/>
        <v>0.83935635637900052</v>
      </c>
      <c r="I11" s="17">
        <f t="shared" si="0"/>
        <v>1.0967313104748155</v>
      </c>
      <c r="J11" s="17">
        <f t="shared" si="0"/>
        <v>1.1344812465521847</v>
      </c>
      <c r="K11" s="17">
        <f t="shared" si="0"/>
        <v>1.2178333698406978</v>
      </c>
      <c r="L11" s="17">
        <f t="shared" si="0"/>
        <v>1.0402828192398224</v>
      </c>
    </row>
    <row r="12" spans="1:12" x14ac:dyDescent="0.25">
      <c r="A12" t="s">
        <v>21</v>
      </c>
      <c r="B12" s="17">
        <f t="shared" ref="B12:L12" si="1">B5*1.33</f>
        <v>4.1716787453918727</v>
      </c>
      <c r="C12" s="17">
        <f t="shared" si="1"/>
        <v>4.0465096399879581</v>
      </c>
      <c r="D12" s="17">
        <f t="shared" si="1"/>
        <v>4.0579573989848718</v>
      </c>
      <c r="E12" s="17">
        <f t="shared" si="1"/>
        <v>4.0385563860580911</v>
      </c>
      <c r="F12" s="17">
        <f t="shared" si="1"/>
        <v>4.0085593141399833</v>
      </c>
      <c r="G12" s="17">
        <f t="shared" si="1"/>
        <v>3.8133155201273818</v>
      </c>
      <c r="H12" s="17">
        <f t="shared" si="1"/>
        <v>3.0285342060929188</v>
      </c>
      <c r="I12" s="17">
        <f t="shared" si="1"/>
        <v>3.7419558460469395</v>
      </c>
      <c r="J12" s="17">
        <f t="shared" si="1"/>
        <v>3.8622994462536084</v>
      </c>
      <c r="K12" s="17">
        <f t="shared" si="1"/>
        <v>4.097770519841788</v>
      </c>
      <c r="L12" s="17">
        <f t="shared" si="1"/>
        <v>3.9964959832358349</v>
      </c>
    </row>
    <row r="13" spans="1:12" x14ac:dyDescent="0.25">
      <c r="A13" t="s">
        <v>22</v>
      </c>
      <c r="B13" s="17">
        <f t="shared" ref="B13:L13" si="2">B6*1.33</f>
        <v>6.8931055778468151</v>
      </c>
      <c r="C13" s="17">
        <f t="shared" si="2"/>
        <v>6.9147822063828137</v>
      </c>
      <c r="D13" s="17">
        <f t="shared" si="2"/>
        <v>6.8003414100237585</v>
      </c>
      <c r="E13" s="17">
        <f t="shared" si="2"/>
        <v>6.8519049134563534</v>
      </c>
      <c r="F13" s="17">
        <f t="shared" si="2"/>
        <v>6.9561496798077762</v>
      </c>
      <c r="G13" s="17">
        <f t="shared" si="2"/>
        <v>6.6836894477811946</v>
      </c>
      <c r="H13" s="17">
        <f t="shared" si="2"/>
        <v>5.7205679616771787</v>
      </c>
      <c r="I13" s="17">
        <f t="shared" si="2"/>
        <v>6.6205127316742729</v>
      </c>
      <c r="J13" s="17">
        <f t="shared" si="2"/>
        <v>6.7433790809845355</v>
      </c>
      <c r="K13" s="17">
        <f t="shared" si="2"/>
        <v>7.3135846470593497</v>
      </c>
      <c r="L13" s="17">
        <f t="shared" si="2"/>
        <v>6.9874677682937802</v>
      </c>
    </row>
    <row r="15" spans="1:12" x14ac:dyDescent="0.25">
      <c r="A15" t="s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7"/>
  <sheetViews>
    <sheetView workbookViewId="0">
      <selection activeCell="M12" sqref="M12"/>
    </sheetView>
  </sheetViews>
  <sheetFormatPr defaultRowHeight="15" x14ac:dyDescent="0.25"/>
  <sheetData>
    <row r="1" spans="2:6" x14ac:dyDescent="0.25">
      <c r="B1" s="18" t="s">
        <v>0</v>
      </c>
      <c r="C1" s="18"/>
      <c r="D1" s="18"/>
      <c r="E1" s="18"/>
      <c r="F1" s="1"/>
    </row>
    <row r="2" spans="2:6" ht="15.75" thickBot="1" x14ac:dyDescent="0.3">
      <c r="B2" s="19" t="s">
        <v>1</v>
      </c>
      <c r="C2" s="20"/>
      <c r="D2" s="20"/>
      <c r="E2" s="20"/>
      <c r="F2" s="1"/>
    </row>
    <row r="3" spans="2:6" ht="26.25" thickTop="1" thickBot="1" x14ac:dyDescent="0.3">
      <c r="B3" s="21" t="s">
        <v>2</v>
      </c>
      <c r="C3" s="2" t="s">
        <v>9</v>
      </c>
      <c r="D3" s="3" t="s">
        <v>3</v>
      </c>
      <c r="E3" s="4" t="s">
        <v>4</v>
      </c>
      <c r="F3" s="1"/>
    </row>
    <row r="4" spans="2:6" ht="15.75" thickTop="1" x14ac:dyDescent="0.25">
      <c r="B4" s="5" t="s">
        <v>5</v>
      </c>
      <c r="C4" s="6">
        <v>3.8225719944186252</v>
      </c>
      <c r="D4" s="7">
        <v>1456.6958477050418</v>
      </c>
      <c r="E4" s="8">
        <v>5.9637151971324318</v>
      </c>
      <c r="F4" s="1"/>
    </row>
    <row r="5" spans="2:6" x14ac:dyDescent="0.25">
      <c r="B5" s="9" t="s">
        <v>6</v>
      </c>
      <c r="C5" s="10">
        <v>17.753220802708796</v>
      </c>
      <c r="D5" s="11">
        <v>1955.4883611159212</v>
      </c>
      <c r="E5" s="12">
        <v>10.789581017542089</v>
      </c>
      <c r="F5" s="1"/>
    </row>
    <row r="6" spans="2:6" x14ac:dyDescent="0.25">
      <c r="B6" s="9" t="s">
        <v>7</v>
      </c>
      <c r="C6" s="10">
        <v>30.208263514173066</v>
      </c>
      <c r="D6" s="11">
        <v>1219.2594492111787</v>
      </c>
      <c r="E6" s="12">
        <v>14.209310447677003</v>
      </c>
      <c r="F6" s="1"/>
    </row>
    <row r="7" spans="2:6" ht="15.75" thickBot="1" x14ac:dyDescent="0.3">
      <c r="B7" s="13" t="s">
        <v>8</v>
      </c>
      <c r="C7" s="14">
        <v>16.650586260294489</v>
      </c>
      <c r="D7" s="15">
        <v>4631.4436580321353</v>
      </c>
      <c r="E7" s="16">
        <v>14.632896441993951</v>
      </c>
      <c r="F7" s="1"/>
    </row>
    <row r="8" spans="2:6" ht="15.75" thickTop="1" x14ac:dyDescent="0.25">
      <c r="B8" s="1"/>
      <c r="C8" s="1"/>
      <c r="D8" s="1"/>
      <c r="E8" s="1"/>
      <c r="F8" s="1"/>
    </row>
    <row r="9" spans="2:6" x14ac:dyDescent="0.25">
      <c r="B9" s="18" t="s">
        <v>0</v>
      </c>
      <c r="C9" s="18"/>
      <c r="D9" s="18"/>
      <c r="E9" s="18"/>
      <c r="F9" s="1"/>
    </row>
    <row r="10" spans="2:6" ht="15.75" thickBot="1" x14ac:dyDescent="0.3">
      <c r="B10" s="19" t="s">
        <v>1</v>
      </c>
      <c r="C10" s="20"/>
      <c r="D10" s="20"/>
      <c r="E10" s="20"/>
      <c r="F10" s="1"/>
    </row>
    <row r="11" spans="2:6" ht="26.25" thickTop="1" thickBot="1" x14ac:dyDescent="0.3">
      <c r="B11" s="21" t="s">
        <v>2</v>
      </c>
      <c r="C11" s="2" t="s">
        <v>10</v>
      </c>
      <c r="D11" s="3" t="s">
        <v>3</v>
      </c>
      <c r="E11" s="4" t="s">
        <v>4</v>
      </c>
      <c r="F11" s="1"/>
    </row>
    <row r="12" spans="2:6" ht="15.75" thickTop="1" x14ac:dyDescent="0.25">
      <c r="B12" s="5" t="s">
        <v>5</v>
      </c>
      <c r="C12" s="6">
        <v>3.5070302299796339</v>
      </c>
      <c r="D12" s="7">
        <v>3184.4262469779078</v>
      </c>
      <c r="E12" s="8">
        <v>6.007276090413586</v>
      </c>
      <c r="F12" s="1"/>
    </row>
    <row r="13" spans="2:6" x14ac:dyDescent="0.25">
      <c r="B13" s="9" t="s">
        <v>6</v>
      </c>
      <c r="C13" s="10">
        <v>17.180364485070747</v>
      </c>
      <c r="D13" s="11">
        <v>5131.6300017802005</v>
      </c>
      <c r="E13" s="12">
        <v>10.656013751390859</v>
      </c>
      <c r="F13" s="1"/>
    </row>
    <row r="14" spans="2:6" x14ac:dyDescent="0.25">
      <c r="B14" s="9" t="s">
        <v>7</v>
      </c>
      <c r="C14" s="10">
        <v>30.307470052095258</v>
      </c>
      <c r="D14" s="11">
        <v>3887.9443949706611</v>
      </c>
      <c r="E14" s="12">
        <v>14.816262900969315</v>
      </c>
      <c r="F14" s="1"/>
    </row>
    <row r="15" spans="2:6" ht="15.75" thickBot="1" x14ac:dyDescent="0.3">
      <c r="B15" s="13" t="s">
        <v>8</v>
      </c>
      <c r="C15" s="14">
        <v>17.794567339094712</v>
      </c>
      <c r="D15" s="15">
        <v>12204.000643728761</v>
      </c>
      <c r="E15" s="16">
        <v>15.178650815537251</v>
      </c>
      <c r="F15" s="1"/>
    </row>
    <row r="16" spans="2:6" ht="15.75" thickTop="1" x14ac:dyDescent="0.25">
      <c r="B16" s="1"/>
      <c r="C16" s="1"/>
      <c r="D16" s="1"/>
      <c r="E16" s="1"/>
      <c r="F16" s="1"/>
    </row>
    <row r="17" spans="2:6" x14ac:dyDescent="0.25">
      <c r="B17" s="18" t="s">
        <v>0</v>
      </c>
      <c r="C17" s="18"/>
      <c r="D17" s="18"/>
      <c r="E17" s="18"/>
      <c r="F17" s="1"/>
    </row>
    <row r="18" spans="2:6" ht="15.75" thickBot="1" x14ac:dyDescent="0.3">
      <c r="B18" s="19" t="s">
        <v>1</v>
      </c>
      <c r="C18" s="20"/>
      <c r="D18" s="20"/>
      <c r="E18" s="20"/>
      <c r="F18" s="1"/>
    </row>
    <row r="19" spans="2:6" ht="38.25" thickTop="1" thickBot="1" x14ac:dyDescent="0.3">
      <c r="B19" s="21" t="s">
        <v>2</v>
      </c>
      <c r="C19" s="2" t="s">
        <v>11</v>
      </c>
      <c r="D19" s="3" t="s">
        <v>3</v>
      </c>
      <c r="E19" s="4" t="s">
        <v>4</v>
      </c>
      <c r="F19" s="1"/>
    </row>
    <row r="20" spans="2:6" ht="15.75" thickTop="1" x14ac:dyDescent="0.25">
      <c r="B20" s="5" t="s">
        <v>5</v>
      </c>
      <c r="C20" s="6">
        <v>3.7704017092560398</v>
      </c>
      <c r="D20" s="7">
        <v>2445.9879658872783</v>
      </c>
      <c r="E20" s="8">
        <v>6.1937575501070743</v>
      </c>
      <c r="F20" s="1"/>
    </row>
    <row r="21" spans="2:6" x14ac:dyDescent="0.25">
      <c r="B21" s="9" t="s">
        <v>6</v>
      </c>
      <c r="C21" s="10">
        <v>17.232756974759138</v>
      </c>
      <c r="D21" s="11">
        <v>3943.6875073836118</v>
      </c>
      <c r="E21" s="12">
        <v>10.645339399489949</v>
      </c>
      <c r="F21" s="1"/>
    </row>
    <row r="22" spans="2:6" x14ac:dyDescent="0.25">
      <c r="B22" s="9" t="s">
        <v>7</v>
      </c>
      <c r="C22" s="10">
        <v>29.783713547019488</v>
      </c>
      <c r="D22" s="11">
        <v>2835.621602524815</v>
      </c>
      <c r="E22" s="12">
        <v>14.861608231399396</v>
      </c>
      <c r="F22" s="1"/>
    </row>
    <row r="23" spans="2:6" ht="15.75" thickBot="1" x14ac:dyDescent="0.3">
      <c r="B23" s="13" t="s">
        <v>8</v>
      </c>
      <c r="C23" s="14">
        <v>17.521203470830653</v>
      </c>
      <c r="D23" s="15">
        <v>9225.2970757957046</v>
      </c>
      <c r="E23" s="16">
        <v>14.929075972839081</v>
      </c>
      <c r="F23" s="1"/>
    </row>
    <row r="24" spans="2:6" ht="15.75" thickTop="1" x14ac:dyDescent="0.25">
      <c r="B24" s="1"/>
      <c r="C24" s="1"/>
      <c r="D24" s="1"/>
      <c r="E24" s="1"/>
      <c r="F24" s="1"/>
    </row>
    <row r="25" spans="2:6" x14ac:dyDescent="0.25">
      <c r="B25" s="18" t="s">
        <v>0</v>
      </c>
      <c r="C25" s="18"/>
      <c r="D25" s="18"/>
      <c r="E25" s="18"/>
      <c r="F25" s="1"/>
    </row>
    <row r="26" spans="2:6" ht="15.75" thickBot="1" x14ac:dyDescent="0.3">
      <c r="B26" s="19" t="s">
        <v>1</v>
      </c>
      <c r="C26" s="20"/>
      <c r="D26" s="20"/>
      <c r="E26" s="20"/>
      <c r="F26" s="1"/>
    </row>
    <row r="27" spans="2:6" ht="26.25" thickTop="1" thickBot="1" x14ac:dyDescent="0.3">
      <c r="B27" s="21" t="s">
        <v>2</v>
      </c>
      <c r="C27" s="2" t="s">
        <v>12</v>
      </c>
      <c r="D27" s="3" t="s">
        <v>3</v>
      </c>
      <c r="E27" s="4" t="s">
        <v>4</v>
      </c>
      <c r="F27" s="1"/>
    </row>
    <row r="28" spans="2:6" ht="15.75" thickTop="1" x14ac:dyDescent="0.25">
      <c r="B28" s="5" t="s">
        <v>5</v>
      </c>
      <c r="C28" s="6">
        <v>4.3117131298995623</v>
      </c>
      <c r="D28" s="7">
        <v>1565.3491255028646</v>
      </c>
      <c r="E28" s="8">
        <v>6.9164483278811772</v>
      </c>
      <c r="F28" s="1"/>
    </row>
    <row r="29" spans="2:6" x14ac:dyDescent="0.25">
      <c r="B29" s="9" t="s">
        <v>6</v>
      </c>
      <c r="C29" s="10">
        <v>17.143965153583938</v>
      </c>
      <c r="D29" s="11">
        <v>3292.6243009345667</v>
      </c>
      <c r="E29" s="12">
        <v>10.231700007173453</v>
      </c>
      <c r="F29" s="1"/>
    </row>
    <row r="30" spans="2:6" x14ac:dyDescent="0.25">
      <c r="B30" s="9" t="s">
        <v>7</v>
      </c>
      <c r="C30" s="10">
        <v>30.019702121081711</v>
      </c>
      <c r="D30" s="11">
        <v>2811.3484018297654</v>
      </c>
      <c r="E30" s="12">
        <v>14.762602983918557</v>
      </c>
      <c r="F30" s="1"/>
    </row>
    <row r="31" spans="2:6" ht="15.75" thickBot="1" x14ac:dyDescent="0.3">
      <c r="B31" s="13" t="s">
        <v>8</v>
      </c>
      <c r="C31" s="14">
        <v>19.24470214483474</v>
      </c>
      <c r="D31" s="15">
        <v>7669.3218282671851</v>
      </c>
      <c r="E31" s="16">
        <v>14.984863889220787</v>
      </c>
      <c r="F31" s="1"/>
    </row>
    <row r="32" spans="2:6" ht="15.75" thickTop="1" x14ac:dyDescent="0.25">
      <c r="B32" s="1"/>
      <c r="C32" s="1"/>
      <c r="D32" s="1"/>
      <c r="E32" s="1"/>
      <c r="F32" s="1"/>
    </row>
    <row r="33" spans="2:6" x14ac:dyDescent="0.25">
      <c r="B33" s="18" t="s">
        <v>0</v>
      </c>
      <c r="C33" s="18"/>
      <c r="D33" s="18"/>
      <c r="E33" s="18"/>
      <c r="F33" s="1"/>
    </row>
    <row r="34" spans="2:6" ht="15.75" thickBot="1" x14ac:dyDescent="0.3">
      <c r="B34" s="19" t="s">
        <v>1</v>
      </c>
      <c r="C34" s="20"/>
      <c r="D34" s="20"/>
      <c r="E34" s="20"/>
      <c r="F34" s="1"/>
    </row>
    <row r="35" spans="2:6" ht="26.25" thickTop="1" thickBot="1" x14ac:dyDescent="0.3">
      <c r="B35" s="21" t="s">
        <v>2</v>
      </c>
      <c r="C35" s="2" t="s">
        <v>13</v>
      </c>
      <c r="D35" s="3" t="s">
        <v>3</v>
      </c>
      <c r="E35" s="4" t="s">
        <v>4</v>
      </c>
      <c r="F35" s="1"/>
    </row>
    <row r="36" spans="2:6" ht="15.75" thickTop="1" x14ac:dyDescent="0.25">
      <c r="B36" s="5" t="s">
        <v>5</v>
      </c>
      <c r="C36" s="6">
        <v>3.6979341204342298</v>
      </c>
      <c r="D36" s="7">
        <v>2102.8849792067667</v>
      </c>
      <c r="E36" s="8">
        <v>6.0382730756982186</v>
      </c>
      <c r="F36" s="1"/>
    </row>
    <row r="37" spans="2:6" x14ac:dyDescent="0.25">
      <c r="B37" s="9" t="s">
        <v>6</v>
      </c>
      <c r="C37" s="10">
        <v>17.006678783249349</v>
      </c>
      <c r="D37" s="11">
        <v>3817.2009121709566</v>
      </c>
      <c r="E37" s="12">
        <v>10.58781668677849</v>
      </c>
      <c r="F37" s="1"/>
    </row>
    <row r="38" spans="2:6" x14ac:dyDescent="0.25">
      <c r="B38" s="9" t="s">
        <v>7</v>
      </c>
      <c r="C38" s="10">
        <v>30.496794873262136</v>
      </c>
      <c r="D38" s="11">
        <v>3425.0783738071837</v>
      </c>
      <c r="E38" s="12">
        <v>15.68368344574537</v>
      </c>
      <c r="F38" s="1"/>
    </row>
    <row r="39" spans="2:6" ht="15.75" thickBot="1" x14ac:dyDescent="0.3">
      <c r="B39" s="13" t="s">
        <v>8</v>
      </c>
      <c r="C39" s="14">
        <v>18.956130405452548</v>
      </c>
      <c r="D39" s="15">
        <v>9345.1642651849525</v>
      </c>
      <c r="E39" s="16">
        <v>15.712621168171154</v>
      </c>
      <c r="F39" s="1"/>
    </row>
    <row r="40" spans="2:6" ht="15.75" thickTop="1" x14ac:dyDescent="0.25">
      <c r="B40" s="1"/>
      <c r="C40" s="1"/>
      <c r="D40" s="1"/>
      <c r="E40" s="1"/>
      <c r="F40" s="1"/>
    </row>
    <row r="41" spans="2:6" x14ac:dyDescent="0.25">
      <c r="B41" s="18" t="s">
        <v>0</v>
      </c>
      <c r="C41" s="18"/>
      <c r="D41" s="18"/>
      <c r="E41" s="18"/>
      <c r="F41" s="1"/>
    </row>
    <row r="42" spans="2:6" ht="15.75" thickBot="1" x14ac:dyDescent="0.3">
      <c r="B42" s="19" t="s">
        <v>1</v>
      </c>
      <c r="C42" s="20"/>
      <c r="D42" s="20"/>
      <c r="E42" s="20"/>
      <c r="F42" s="1"/>
    </row>
    <row r="43" spans="2:6" ht="26.25" thickTop="1" thickBot="1" x14ac:dyDescent="0.3">
      <c r="B43" s="21" t="s">
        <v>2</v>
      </c>
      <c r="C43" s="2" t="s">
        <v>14</v>
      </c>
      <c r="D43" s="3" t="s">
        <v>3</v>
      </c>
      <c r="E43" s="4" t="s">
        <v>4</v>
      </c>
      <c r="F43" s="1"/>
    </row>
    <row r="44" spans="2:6" ht="15.75" thickTop="1" x14ac:dyDescent="0.25">
      <c r="B44" s="5" t="s">
        <v>5</v>
      </c>
      <c r="C44" s="6">
        <v>4.0422673422211695</v>
      </c>
      <c r="D44" s="7">
        <v>1750.7575246319057</v>
      </c>
      <c r="E44" s="8">
        <v>6.6386237772455967</v>
      </c>
      <c r="F44" s="1"/>
    </row>
    <row r="45" spans="2:6" x14ac:dyDescent="0.25">
      <c r="B45" s="9" t="s">
        <v>6</v>
      </c>
      <c r="C45" s="10">
        <v>16.113114508592137</v>
      </c>
      <c r="D45" s="11">
        <v>4200.0164164172465</v>
      </c>
      <c r="E45" s="12">
        <v>10.099111739191978</v>
      </c>
      <c r="F45" s="1"/>
    </row>
    <row r="46" spans="2:6" x14ac:dyDescent="0.25">
      <c r="B46" s="9" t="s">
        <v>7</v>
      </c>
      <c r="C46" s="10">
        <v>29.249837289616458</v>
      </c>
      <c r="D46" s="11">
        <v>3971.8018320248457</v>
      </c>
      <c r="E46" s="12">
        <v>15.269246785609884</v>
      </c>
      <c r="F46" s="1"/>
    </row>
    <row r="47" spans="2:6" ht="15.75" thickBot="1" x14ac:dyDescent="0.3">
      <c r="B47" s="13" t="s">
        <v>8</v>
      </c>
      <c r="C47" s="14">
        <v>19.241670421211847</v>
      </c>
      <c r="D47" s="15">
        <v>9922.5757730739642</v>
      </c>
      <c r="E47" s="16">
        <v>15.14117991894873</v>
      </c>
      <c r="F47" s="1"/>
    </row>
    <row r="48" spans="2:6" ht="15.75" thickTop="1" x14ac:dyDescent="0.25">
      <c r="B48" s="1"/>
      <c r="C48" s="1"/>
      <c r="D48" s="1"/>
      <c r="E48" s="1"/>
      <c r="F48" s="1"/>
    </row>
    <row r="49" spans="2:6" x14ac:dyDescent="0.25">
      <c r="B49" s="18" t="s">
        <v>0</v>
      </c>
      <c r="C49" s="18"/>
      <c r="D49" s="18"/>
      <c r="E49" s="18"/>
      <c r="F49" s="1"/>
    </row>
    <row r="50" spans="2:6" ht="15.75" thickBot="1" x14ac:dyDescent="0.3">
      <c r="B50" s="19" t="s">
        <v>1</v>
      </c>
      <c r="C50" s="20"/>
      <c r="D50" s="20"/>
      <c r="E50" s="20"/>
      <c r="F50" s="1"/>
    </row>
    <row r="51" spans="2:6" ht="26.25" thickTop="1" thickBot="1" x14ac:dyDescent="0.3">
      <c r="B51" s="21" t="s">
        <v>2</v>
      </c>
      <c r="C51" s="2" t="s">
        <v>15</v>
      </c>
      <c r="D51" s="3" t="s">
        <v>3</v>
      </c>
      <c r="E51" s="4" t="s">
        <v>4</v>
      </c>
      <c r="F51" s="1"/>
    </row>
    <row r="52" spans="2:6" ht="15.75" thickTop="1" x14ac:dyDescent="0.25">
      <c r="B52" s="5" t="s">
        <v>5</v>
      </c>
      <c r="C52" s="6">
        <v>1.7110130726727704</v>
      </c>
      <c r="D52" s="7">
        <v>5599.7296549847752</v>
      </c>
      <c r="E52" s="8">
        <v>4.3845360265758417</v>
      </c>
      <c r="F52" s="1"/>
    </row>
    <row r="53" spans="2:6" x14ac:dyDescent="0.25">
      <c r="B53" s="9" t="s">
        <v>6</v>
      </c>
      <c r="C53" s="10">
        <v>11.730133666329149</v>
      </c>
      <c r="D53" s="11">
        <v>5554.7518487021653</v>
      </c>
      <c r="E53" s="12">
        <v>9.227313231492035</v>
      </c>
      <c r="F53" s="1"/>
    </row>
    <row r="54" spans="2:6" x14ac:dyDescent="0.25">
      <c r="B54" s="9" t="s">
        <v>7</v>
      </c>
      <c r="C54" s="10">
        <v>24.05065428685208</v>
      </c>
      <c r="D54" s="11">
        <v>2501.7254331436457</v>
      </c>
      <c r="E54" s="12">
        <v>14.639483116958582</v>
      </c>
      <c r="F54" s="1"/>
    </row>
    <row r="55" spans="2:6" ht="15.75" thickBot="1" x14ac:dyDescent="0.3">
      <c r="B55" s="13" t="s">
        <v>8</v>
      </c>
      <c r="C55" s="14">
        <v>9.8788284659774313</v>
      </c>
      <c r="D55" s="15">
        <v>13656.206936830604</v>
      </c>
      <c r="E55" s="16">
        <v>12.136984752650815</v>
      </c>
      <c r="F55" s="1"/>
    </row>
    <row r="56" spans="2:6" ht="15.75" thickTop="1" x14ac:dyDescent="0.25">
      <c r="B56" s="1"/>
      <c r="C56" s="1"/>
      <c r="D56" s="1"/>
      <c r="E56" s="1"/>
      <c r="F56" s="1"/>
    </row>
    <row r="57" spans="2:6" x14ac:dyDescent="0.25">
      <c r="B57" s="18" t="s">
        <v>0</v>
      </c>
      <c r="C57" s="18"/>
      <c r="D57" s="18"/>
      <c r="E57" s="18"/>
      <c r="F57" s="1"/>
    </row>
    <row r="58" spans="2:6" ht="15.75" thickBot="1" x14ac:dyDescent="0.3">
      <c r="B58" s="19" t="s">
        <v>1</v>
      </c>
      <c r="C58" s="20"/>
      <c r="D58" s="20"/>
      <c r="E58" s="20"/>
      <c r="F58" s="1"/>
    </row>
    <row r="59" spans="2:6" ht="26.25" thickTop="1" thickBot="1" x14ac:dyDescent="0.3">
      <c r="B59" s="21" t="s">
        <v>2</v>
      </c>
      <c r="C59" s="2" t="s">
        <v>16</v>
      </c>
      <c r="D59" s="3" t="s">
        <v>3</v>
      </c>
      <c r="E59" s="4" t="s">
        <v>4</v>
      </c>
      <c r="F59" s="1"/>
    </row>
    <row r="60" spans="2:6" ht="15.75" thickTop="1" x14ac:dyDescent="0.25">
      <c r="B60" s="5" t="s">
        <v>5</v>
      </c>
      <c r="C60" s="6">
        <v>3.6802348305483545</v>
      </c>
      <c r="D60" s="7">
        <v>2514.8715104951061</v>
      </c>
      <c r="E60" s="8">
        <v>5.8779242875354774</v>
      </c>
      <c r="F60" s="1"/>
    </row>
    <row r="61" spans="2:6" x14ac:dyDescent="0.25">
      <c r="B61" s="9" t="s">
        <v>6</v>
      </c>
      <c r="C61" s="10">
        <v>15.78652561119881</v>
      </c>
      <c r="D61" s="11">
        <v>6061.4369961664852</v>
      </c>
      <c r="E61" s="12">
        <v>9.9490692975602197</v>
      </c>
      <c r="F61" s="1"/>
    </row>
    <row r="62" spans="2:6" x14ac:dyDescent="0.25">
      <c r="B62" s="9" t="s">
        <v>7</v>
      </c>
      <c r="C62" s="10">
        <v>28.960699000797586</v>
      </c>
      <c r="D62" s="11">
        <v>6077.1013268686393</v>
      </c>
      <c r="E62" s="12">
        <v>15.092205710709941</v>
      </c>
      <c r="F62" s="1"/>
    </row>
    <row r="63" spans="2:6" ht="15.75" thickBot="1" x14ac:dyDescent="0.3">
      <c r="B63" s="13" t="s">
        <v>8</v>
      </c>
      <c r="C63" s="14">
        <v>19.172428371576785</v>
      </c>
      <c r="D63" s="15">
        <v>14653.409833530246</v>
      </c>
      <c r="E63" s="16">
        <v>15.066414360413614</v>
      </c>
      <c r="F63" s="1"/>
    </row>
    <row r="64" spans="2:6" ht="15.75" thickTop="1" x14ac:dyDescent="0.25">
      <c r="B64" s="1"/>
      <c r="C64" s="1"/>
      <c r="D64" s="1"/>
      <c r="E64" s="1"/>
      <c r="F64" s="1"/>
    </row>
    <row r="65" spans="2:6" x14ac:dyDescent="0.25">
      <c r="B65" s="18" t="s">
        <v>0</v>
      </c>
      <c r="C65" s="18"/>
      <c r="D65" s="18"/>
      <c r="E65" s="18"/>
      <c r="F65" s="1"/>
    </row>
    <row r="66" spans="2:6" ht="15.75" thickBot="1" x14ac:dyDescent="0.3">
      <c r="B66" s="19" t="s">
        <v>1</v>
      </c>
      <c r="C66" s="20"/>
      <c r="D66" s="20"/>
      <c r="E66" s="20"/>
      <c r="F66" s="1"/>
    </row>
    <row r="67" spans="2:6" ht="26.25" thickTop="1" thickBot="1" x14ac:dyDescent="0.3">
      <c r="B67" s="21" t="s">
        <v>2</v>
      </c>
      <c r="C67" s="2" t="s">
        <v>17</v>
      </c>
      <c r="D67" s="3" t="s">
        <v>3</v>
      </c>
      <c r="E67" s="4" t="s">
        <v>4</v>
      </c>
      <c r="F67" s="1"/>
    </row>
    <row r="68" spans="2:6" ht="15.75" thickTop="1" x14ac:dyDescent="0.25">
      <c r="B68" s="5" t="s">
        <v>5</v>
      </c>
      <c r="C68" s="6">
        <v>3.8530034167148046</v>
      </c>
      <c r="D68" s="7">
        <v>1606.1981264442304</v>
      </c>
      <c r="E68" s="8">
        <v>5.7173082476074235</v>
      </c>
      <c r="F68" s="1"/>
    </row>
    <row r="69" spans="2:6" x14ac:dyDescent="0.25">
      <c r="B69" s="9" t="s">
        <v>6</v>
      </c>
      <c r="C69" s="10">
        <v>16.337297236858618</v>
      </c>
      <c r="D69" s="11">
        <v>4064.2321794923323</v>
      </c>
      <c r="E69" s="12">
        <v>10.358420398454262</v>
      </c>
      <c r="F69" s="1"/>
    </row>
    <row r="70" spans="2:6" x14ac:dyDescent="0.25">
      <c r="B70" s="9" t="s">
        <v>7</v>
      </c>
      <c r="C70" s="10">
        <v>29.523016388945248</v>
      </c>
      <c r="D70" s="11">
        <v>3597.4639543348671</v>
      </c>
      <c r="E70" s="12">
        <v>15.312323377818377</v>
      </c>
      <c r="F70" s="1"/>
    </row>
    <row r="71" spans="2:6" ht="15.75" thickBot="1" x14ac:dyDescent="0.3">
      <c r="B71" s="13" t="s">
        <v>8</v>
      </c>
      <c r="C71" s="14">
        <v>19.29189503963055</v>
      </c>
      <c r="D71" s="15">
        <v>9267.8942602714378</v>
      </c>
      <c r="E71" s="16">
        <v>15.148695548498459</v>
      </c>
      <c r="F71" s="1"/>
    </row>
    <row r="72" spans="2:6" ht="15.75" thickTop="1" x14ac:dyDescent="0.25">
      <c r="B72" s="1"/>
      <c r="C72" s="1"/>
      <c r="D72" s="1"/>
      <c r="E72" s="1"/>
      <c r="F72" s="1"/>
    </row>
    <row r="73" spans="2:6" x14ac:dyDescent="0.25">
      <c r="B73" s="18" t="s">
        <v>0</v>
      </c>
      <c r="C73" s="18"/>
      <c r="D73" s="18"/>
      <c r="E73" s="18"/>
      <c r="F73" s="1"/>
    </row>
    <row r="74" spans="2:6" ht="15.75" thickBot="1" x14ac:dyDescent="0.3">
      <c r="B74" s="19" t="s">
        <v>1</v>
      </c>
      <c r="C74" s="20"/>
      <c r="D74" s="20"/>
      <c r="E74" s="20"/>
      <c r="F74" s="1"/>
    </row>
    <row r="75" spans="2:6" ht="26.25" thickTop="1" thickBot="1" x14ac:dyDescent="0.3">
      <c r="B75" s="21" t="s">
        <v>2</v>
      </c>
      <c r="C75" s="2" t="s">
        <v>18</v>
      </c>
      <c r="D75" s="3" t="s">
        <v>3</v>
      </c>
      <c r="E75" s="4" t="s">
        <v>4</v>
      </c>
      <c r="F75" s="1"/>
    </row>
    <row r="76" spans="2:6" ht="15.75" thickTop="1" x14ac:dyDescent="0.25">
      <c r="B76" s="5" t="s">
        <v>5</v>
      </c>
      <c r="C76" s="6">
        <v>4.2344776651748184</v>
      </c>
      <c r="D76" s="7">
        <v>1064.2338763178082</v>
      </c>
      <c r="E76" s="8">
        <v>6.4124820441174277</v>
      </c>
      <c r="F76" s="1"/>
    </row>
    <row r="77" spans="2:6" x14ac:dyDescent="0.25">
      <c r="B77" s="9" t="s">
        <v>6</v>
      </c>
      <c r="C77" s="10">
        <v>17.414968054195825</v>
      </c>
      <c r="D77" s="11">
        <v>1909.7636178437276</v>
      </c>
      <c r="E77" s="12">
        <v>10.678670825834793</v>
      </c>
      <c r="F77" s="1"/>
    </row>
    <row r="78" spans="2:6" x14ac:dyDescent="0.25">
      <c r="B78" s="9" t="s">
        <v>7</v>
      </c>
      <c r="C78" s="10">
        <v>32.132652846953548</v>
      </c>
      <c r="D78" s="11">
        <v>1553.8704526674476</v>
      </c>
      <c r="E78" s="12">
        <v>15.727630288079434</v>
      </c>
      <c r="F78" s="1"/>
    </row>
    <row r="79" spans="2:6" ht="15.75" thickBot="1" x14ac:dyDescent="0.3">
      <c r="B79" s="13" t="s">
        <v>8</v>
      </c>
      <c r="C79" s="14">
        <v>19.367818989005944</v>
      </c>
      <c r="D79" s="15">
        <v>4527.8679468289902</v>
      </c>
      <c r="E79" s="16">
        <v>15.93651896753185</v>
      </c>
      <c r="F79" s="1"/>
    </row>
    <row r="80" spans="2:6" ht="15.75" thickTop="1" x14ac:dyDescent="0.25">
      <c r="B80" s="1"/>
      <c r="C80" s="1"/>
      <c r="D80" s="1"/>
      <c r="E80" s="1"/>
      <c r="F80" s="1"/>
    </row>
    <row r="81" spans="2:6" x14ac:dyDescent="0.25">
      <c r="B81" s="18" t="s">
        <v>0</v>
      </c>
      <c r="C81" s="18"/>
      <c r="D81" s="18"/>
      <c r="E81" s="18"/>
      <c r="F81" s="1"/>
    </row>
    <row r="82" spans="2:6" ht="15.75" thickBot="1" x14ac:dyDescent="0.3">
      <c r="B82" s="19" t="s">
        <v>1</v>
      </c>
      <c r="C82" s="20"/>
      <c r="D82" s="20"/>
      <c r="E82" s="20"/>
      <c r="F82" s="1"/>
    </row>
    <row r="83" spans="2:6" ht="26.25" thickTop="1" thickBot="1" x14ac:dyDescent="0.3">
      <c r="B83" s="21" t="s">
        <v>2</v>
      </c>
      <c r="C83" s="2" t="s">
        <v>19</v>
      </c>
      <c r="D83" s="3" t="s">
        <v>3</v>
      </c>
      <c r="E83" s="4" t="s">
        <v>4</v>
      </c>
      <c r="F83" s="1"/>
    </row>
    <row r="84" spans="2:6" ht="15.75" thickTop="1" x14ac:dyDescent="0.25">
      <c r="B84" s="5" t="s">
        <v>5</v>
      </c>
      <c r="C84" s="6">
        <v>3.4218893329053652</v>
      </c>
      <c r="D84" s="7">
        <v>2477.6973134432856</v>
      </c>
      <c r="E84" s="8">
        <v>6.0521541502979108</v>
      </c>
      <c r="F84" s="1"/>
    </row>
    <row r="85" spans="2:6" x14ac:dyDescent="0.25">
      <c r="B85" s="9" t="s">
        <v>6</v>
      </c>
      <c r="C85" s="10">
        <v>16.951469030827617</v>
      </c>
      <c r="D85" s="11">
        <v>3393.4689697441836</v>
      </c>
      <c r="E85" s="12">
        <v>10.495292497992324</v>
      </c>
      <c r="F85" s="1"/>
    </row>
    <row r="86" spans="2:6" x14ac:dyDescent="0.25">
      <c r="B86" s="9" t="s">
        <v>7</v>
      </c>
      <c r="C86" s="10">
        <v>30.640127086012729</v>
      </c>
      <c r="D86" s="11">
        <v>2247.0078712028703</v>
      </c>
      <c r="E86" s="12">
        <v>15.614888843883605</v>
      </c>
      <c r="F86" s="1"/>
    </row>
    <row r="87" spans="2:6" ht="15.75" thickBot="1" x14ac:dyDescent="0.3">
      <c r="B87" s="13" t="s">
        <v>8</v>
      </c>
      <c r="C87" s="14">
        <v>16.611037694816108</v>
      </c>
      <c r="D87" s="15">
        <v>8118.1741543903936</v>
      </c>
      <c r="E87" s="16">
        <v>15.24162711744474</v>
      </c>
      <c r="F87" s="1"/>
    </row>
  </sheetData>
  <mergeCells count="33">
    <mergeCell ref="B27"/>
    <mergeCell ref="B1:E1"/>
    <mergeCell ref="B2:E2"/>
    <mergeCell ref="B3"/>
    <mergeCell ref="B9:E9"/>
    <mergeCell ref="B10:E10"/>
    <mergeCell ref="B11"/>
    <mergeCell ref="B17:E17"/>
    <mergeCell ref="B18:E18"/>
    <mergeCell ref="B19"/>
    <mergeCell ref="B25:E25"/>
    <mergeCell ref="B26:E26"/>
    <mergeCell ref="B59"/>
    <mergeCell ref="B33:E33"/>
    <mergeCell ref="B34:E34"/>
    <mergeCell ref="B35"/>
    <mergeCell ref="B41:E41"/>
    <mergeCell ref="B42:E42"/>
    <mergeCell ref="B43"/>
    <mergeCell ref="B49:E49"/>
    <mergeCell ref="B50:E50"/>
    <mergeCell ref="B51"/>
    <mergeCell ref="B57:E57"/>
    <mergeCell ref="B58:E58"/>
    <mergeCell ref="B81:E81"/>
    <mergeCell ref="B82:E82"/>
    <mergeCell ref="B83"/>
    <mergeCell ref="B65:E65"/>
    <mergeCell ref="B66:E66"/>
    <mergeCell ref="B67"/>
    <mergeCell ref="B73:E73"/>
    <mergeCell ref="B74:E74"/>
    <mergeCell ref="B7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E17" sqref="E17"/>
    </sheetView>
  </sheetViews>
  <sheetFormatPr defaultRowHeight="15" x14ac:dyDescent="0.25"/>
  <sheetData>
    <row r="1" spans="1:12" x14ac:dyDescent="0.25">
      <c r="B1" t="s">
        <v>23</v>
      </c>
    </row>
    <row r="3" spans="1:12" x14ac:dyDescent="0.25"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14</v>
      </c>
      <c r="H3" t="s">
        <v>15</v>
      </c>
      <c r="I3" t="s">
        <v>16</v>
      </c>
      <c r="J3" t="s">
        <v>17</v>
      </c>
      <c r="K3" t="s">
        <v>18</v>
      </c>
      <c r="L3" t="s">
        <v>19</v>
      </c>
    </row>
    <row r="4" spans="1:12" x14ac:dyDescent="0.25">
      <c r="A4" t="s">
        <v>20</v>
      </c>
      <c r="B4" s="17">
        <v>3.8225719944186252</v>
      </c>
      <c r="C4" s="17">
        <v>3.5070302299796339</v>
      </c>
      <c r="D4" s="17">
        <v>3.7704017092560398</v>
      </c>
      <c r="E4" s="17">
        <v>4.3117131298995623</v>
      </c>
      <c r="F4" s="17">
        <v>3.6979341204342298</v>
      </c>
      <c r="G4" s="17">
        <v>4.0422673422211695</v>
      </c>
      <c r="H4" s="17">
        <v>1.7110130726727704</v>
      </c>
      <c r="I4" s="17">
        <v>3.6802348305483545</v>
      </c>
      <c r="J4" s="17">
        <v>3.8530034167148046</v>
      </c>
      <c r="K4" s="17">
        <v>4.2344776651748184</v>
      </c>
      <c r="L4" s="17">
        <v>3.4218893329053652</v>
      </c>
    </row>
    <row r="5" spans="1:12" x14ac:dyDescent="0.25">
      <c r="A5" t="s">
        <v>21</v>
      </c>
      <c r="B5" s="17">
        <v>17.753220802708796</v>
      </c>
      <c r="C5" s="17">
        <v>17.180364485070747</v>
      </c>
      <c r="D5" s="17">
        <v>17.232756974759138</v>
      </c>
      <c r="E5" s="17">
        <v>17.143965153583938</v>
      </c>
      <c r="F5" s="17">
        <v>17.006678783249349</v>
      </c>
      <c r="G5" s="17">
        <v>16.113114508592137</v>
      </c>
      <c r="H5" s="17">
        <v>11.730133666329149</v>
      </c>
      <c r="I5" s="17">
        <v>15.78652561119881</v>
      </c>
      <c r="J5" s="17">
        <v>16.337297236858618</v>
      </c>
      <c r="K5" s="17">
        <v>17.414968054195825</v>
      </c>
      <c r="L5" s="17">
        <v>16.951469030827617</v>
      </c>
    </row>
    <row r="6" spans="1:12" x14ac:dyDescent="0.25">
      <c r="A6" t="s">
        <v>22</v>
      </c>
      <c r="B6" s="17">
        <v>30.208263514173066</v>
      </c>
      <c r="C6" s="17">
        <v>30.307470052095258</v>
      </c>
      <c r="D6" s="17">
        <v>29.783713547019488</v>
      </c>
      <c r="E6" s="17">
        <v>30.019702121081711</v>
      </c>
      <c r="F6" s="17">
        <v>30.496794873262136</v>
      </c>
      <c r="G6" s="17">
        <v>29.249837289616458</v>
      </c>
      <c r="H6" s="17">
        <v>24.05065428685208</v>
      </c>
      <c r="I6" s="17">
        <v>28.960699000797586</v>
      </c>
      <c r="J6" s="17">
        <v>29.523016388945248</v>
      </c>
      <c r="K6" s="17">
        <v>32.132652846953548</v>
      </c>
      <c r="L6" s="17">
        <v>30.640127086012729</v>
      </c>
    </row>
    <row r="8" spans="1:12" x14ac:dyDescent="0.25">
      <c r="B8" t="s">
        <v>24</v>
      </c>
    </row>
    <row r="9" spans="1:12" x14ac:dyDescent="0.25">
      <c r="B9" t="s">
        <v>9</v>
      </c>
      <c r="C9" t="s">
        <v>10</v>
      </c>
      <c r="D9" t="s">
        <v>11</v>
      </c>
      <c r="E9" t="s">
        <v>12</v>
      </c>
      <c r="F9" t="s">
        <v>13</v>
      </c>
      <c r="G9" t="s">
        <v>14</v>
      </c>
      <c r="H9" t="s">
        <v>15</v>
      </c>
      <c r="I9" t="s">
        <v>16</v>
      </c>
      <c r="J9" t="s">
        <v>17</v>
      </c>
      <c r="K9" t="s">
        <v>18</v>
      </c>
      <c r="L9" t="s">
        <v>19</v>
      </c>
    </row>
    <row r="10" spans="1:12" x14ac:dyDescent="0.25">
      <c r="A10" t="s">
        <v>20</v>
      </c>
      <c r="B10" s="17">
        <f>B4/7</f>
        <v>0.54608171348837498</v>
      </c>
      <c r="C10" s="17">
        <f t="shared" ref="C10:L10" si="0">C4/7</f>
        <v>0.50100431856851912</v>
      </c>
      <c r="D10" s="17">
        <f t="shared" si="0"/>
        <v>0.53862881560800568</v>
      </c>
      <c r="E10" s="17">
        <f t="shared" si="0"/>
        <v>0.61595901855708035</v>
      </c>
      <c r="F10" s="17">
        <f t="shared" si="0"/>
        <v>0.52827630291917571</v>
      </c>
      <c r="G10" s="17">
        <f t="shared" si="0"/>
        <v>0.57746676317445278</v>
      </c>
      <c r="H10" s="17">
        <f t="shared" si="0"/>
        <v>0.24443043895325292</v>
      </c>
      <c r="I10" s="17">
        <f t="shared" si="0"/>
        <v>0.52574783293547922</v>
      </c>
      <c r="J10" s="17">
        <f t="shared" si="0"/>
        <v>0.55042905953068633</v>
      </c>
      <c r="K10" s="17">
        <f t="shared" si="0"/>
        <v>0.60492538073925972</v>
      </c>
      <c r="L10" s="17">
        <f t="shared" si="0"/>
        <v>0.48884133327219503</v>
      </c>
    </row>
    <row r="11" spans="1:12" x14ac:dyDescent="0.25">
      <c r="A11" t="s">
        <v>21</v>
      </c>
      <c r="B11" s="17">
        <f t="shared" ref="B11:L11" si="1">B5/7</f>
        <v>2.5361744003869711</v>
      </c>
      <c r="C11" s="17">
        <f t="shared" si="1"/>
        <v>2.4543377835815354</v>
      </c>
      <c r="D11" s="17">
        <f t="shared" si="1"/>
        <v>2.4618224249655909</v>
      </c>
      <c r="E11" s="17">
        <f t="shared" si="1"/>
        <v>2.4491378790834197</v>
      </c>
      <c r="F11" s="17">
        <f t="shared" si="1"/>
        <v>2.4295255404641929</v>
      </c>
      <c r="G11" s="17">
        <f t="shared" si="1"/>
        <v>2.301873501227448</v>
      </c>
      <c r="H11" s="17">
        <f t="shared" si="1"/>
        <v>1.6757333809041641</v>
      </c>
      <c r="I11" s="17">
        <f t="shared" si="1"/>
        <v>2.2552179444569727</v>
      </c>
      <c r="J11" s="17">
        <f t="shared" si="1"/>
        <v>2.333899605265517</v>
      </c>
      <c r="K11" s="17">
        <f t="shared" si="1"/>
        <v>2.4878525791708319</v>
      </c>
      <c r="L11" s="17">
        <f t="shared" si="1"/>
        <v>2.421638432975374</v>
      </c>
    </row>
    <row r="12" spans="1:12" x14ac:dyDescent="0.25">
      <c r="A12" t="s">
        <v>22</v>
      </c>
      <c r="B12" s="17">
        <f t="shared" ref="B12:L12" si="2">B6/7</f>
        <v>4.3154662163104378</v>
      </c>
      <c r="C12" s="17">
        <f t="shared" si="2"/>
        <v>4.3296385788707514</v>
      </c>
      <c r="D12" s="17">
        <f t="shared" si="2"/>
        <v>4.254816221002784</v>
      </c>
      <c r="E12" s="17">
        <f t="shared" si="2"/>
        <v>4.2885288744402441</v>
      </c>
      <c r="F12" s="17">
        <f t="shared" si="2"/>
        <v>4.356684981894591</v>
      </c>
      <c r="G12" s="17">
        <f t="shared" si="2"/>
        <v>4.1785481842309222</v>
      </c>
      <c r="H12" s="17">
        <f t="shared" si="2"/>
        <v>3.4358077552645829</v>
      </c>
      <c r="I12" s="17">
        <f t="shared" si="2"/>
        <v>4.1372427143996555</v>
      </c>
      <c r="J12" s="17">
        <f t="shared" si="2"/>
        <v>4.217573769849321</v>
      </c>
      <c r="K12" s="17">
        <f t="shared" si="2"/>
        <v>4.5903789781362212</v>
      </c>
      <c r="L12" s="17">
        <f t="shared" si="2"/>
        <v>4.3771610122875328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7" workbookViewId="0">
      <selection activeCell="P8" sqref="P8"/>
    </sheetView>
  </sheetViews>
  <sheetFormatPr defaultRowHeight="15" x14ac:dyDescent="0.25"/>
  <sheetData>
    <row r="1" spans="1:12" x14ac:dyDescent="0.25">
      <c r="B1" t="s">
        <v>25</v>
      </c>
    </row>
    <row r="2" spans="1:12" x14ac:dyDescent="0.25"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  <c r="J2" t="s">
        <v>17</v>
      </c>
      <c r="K2" t="s">
        <v>18</v>
      </c>
      <c r="L2" t="s">
        <v>19</v>
      </c>
    </row>
    <row r="3" spans="1:12" x14ac:dyDescent="0.25">
      <c r="A3" t="s">
        <v>20</v>
      </c>
      <c r="B3" s="17">
        <v>0.54608171348837498</v>
      </c>
      <c r="C3" s="17">
        <v>0.50100431856851912</v>
      </c>
      <c r="D3" s="17">
        <v>0.53862881560800568</v>
      </c>
      <c r="E3" s="17">
        <v>0.61595901855708035</v>
      </c>
      <c r="F3" s="17">
        <v>0.52827630291917571</v>
      </c>
      <c r="G3" s="17">
        <v>0.57746676317445278</v>
      </c>
      <c r="H3" s="17">
        <v>0.24443043895325292</v>
      </c>
      <c r="I3" s="17">
        <v>0.52574783293547922</v>
      </c>
      <c r="J3" s="17">
        <v>0.55042905953068633</v>
      </c>
      <c r="K3" s="17">
        <v>0.60492538073925972</v>
      </c>
      <c r="L3" s="17">
        <v>0.48884133327219503</v>
      </c>
    </row>
    <row r="4" spans="1:12" x14ac:dyDescent="0.25">
      <c r="A4" t="s">
        <v>21</v>
      </c>
      <c r="B4" s="17">
        <v>2.5361744003869711</v>
      </c>
      <c r="C4" s="17">
        <v>2.4543377835815354</v>
      </c>
      <c r="D4" s="17">
        <v>2.4618224249655909</v>
      </c>
      <c r="E4" s="17">
        <v>2.4491378790834197</v>
      </c>
      <c r="F4" s="17">
        <v>2.4295255404641929</v>
      </c>
      <c r="G4" s="17">
        <v>2.301873501227448</v>
      </c>
      <c r="H4" s="17">
        <v>1.6757333809041641</v>
      </c>
      <c r="I4" s="17">
        <v>2.2552179444569727</v>
      </c>
      <c r="J4" s="17">
        <v>2.333899605265517</v>
      </c>
      <c r="K4" s="17">
        <v>2.4878525791708319</v>
      </c>
      <c r="L4" s="17">
        <v>2.421638432975374</v>
      </c>
    </row>
    <row r="5" spans="1:12" x14ac:dyDescent="0.25">
      <c r="A5" t="s">
        <v>22</v>
      </c>
      <c r="B5" s="17">
        <v>4.3154662163104378</v>
      </c>
      <c r="C5" s="17">
        <v>4.3296385788707514</v>
      </c>
      <c r="D5" s="17">
        <v>4.254816221002784</v>
      </c>
      <c r="E5" s="17">
        <v>4.2885288744402441</v>
      </c>
      <c r="F5" s="17">
        <v>4.356684981894591</v>
      </c>
      <c r="G5" s="17">
        <v>4.1785481842309222</v>
      </c>
      <c r="H5" s="17">
        <v>3.4358077552645829</v>
      </c>
      <c r="I5" s="17">
        <v>4.1372427143996555</v>
      </c>
      <c r="J5" s="17">
        <v>4.217573769849321</v>
      </c>
      <c r="K5" s="17">
        <v>4.5903789781362212</v>
      </c>
      <c r="L5" s="17">
        <v>4.3771610122875328</v>
      </c>
    </row>
    <row r="7" spans="1:12" x14ac:dyDescent="0.25">
      <c r="B7" t="s">
        <v>26</v>
      </c>
    </row>
    <row r="8" spans="1:12" x14ac:dyDescent="0.25">
      <c r="B8" t="s">
        <v>9</v>
      </c>
      <c r="C8" t="s">
        <v>10</v>
      </c>
      <c r="D8" t="s">
        <v>11</v>
      </c>
      <c r="E8" t="s">
        <v>12</v>
      </c>
      <c r="F8" t="s">
        <v>13</v>
      </c>
      <c r="G8" t="s">
        <v>14</v>
      </c>
      <c r="H8" t="s">
        <v>15</v>
      </c>
      <c r="I8" t="s">
        <v>16</v>
      </c>
      <c r="J8" t="s">
        <v>17</v>
      </c>
      <c r="K8" t="s">
        <v>18</v>
      </c>
      <c r="L8" t="s">
        <v>19</v>
      </c>
    </row>
    <row r="9" spans="1:12" x14ac:dyDescent="0.25">
      <c r="A9" t="s">
        <v>20</v>
      </c>
      <c r="B9" s="17">
        <f t="shared" ref="B9:L9" si="0">B3*1.15</f>
        <v>0.62799397051163119</v>
      </c>
      <c r="C9" s="17">
        <f t="shared" si="0"/>
        <v>0.57615496635379693</v>
      </c>
      <c r="D9" s="17">
        <f t="shared" si="0"/>
        <v>0.61942313794920645</v>
      </c>
      <c r="E9" s="17">
        <f t="shared" si="0"/>
        <v>0.7083528713406424</v>
      </c>
      <c r="F9" s="17">
        <f t="shared" si="0"/>
        <v>0.60751774835705197</v>
      </c>
      <c r="G9" s="17">
        <f t="shared" si="0"/>
        <v>0.66408677765062063</v>
      </c>
      <c r="H9" s="17">
        <f t="shared" si="0"/>
        <v>0.28109500479624083</v>
      </c>
      <c r="I9" s="17">
        <f t="shared" si="0"/>
        <v>0.6046100078758011</v>
      </c>
      <c r="J9" s="17">
        <f t="shared" si="0"/>
        <v>0.63299341846028923</v>
      </c>
      <c r="K9" s="17">
        <f t="shared" si="0"/>
        <v>0.69566418785014861</v>
      </c>
      <c r="L9" s="17">
        <f t="shared" si="0"/>
        <v>0.56216753326302427</v>
      </c>
    </row>
    <row r="10" spans="1:12" x14ac:dyDescent="0.25">
      <c r="A10" t="s">
        <v>21</v>
      </c>
      <c r="B10" s="17">
        <f t="shared" ref="B10:L10" si="1">B4*1.15</f>
        <v>2.9166005604450165</v>
      </c>
      <c r="C10" s="17">
        <f t="shared" si="1"/>
        <v>2.8224884511187653</v>
      </c>
      <c r="D10" s="17">
        <f t="shared" si="1"/>
        <v>2.8310957887104293</v>
      </c>
      <c r="E10" s="17">
        <f t="shared" si="1"/>
        <v>2.8165085609459326</v>
      </c>
      <c r="F10" s="17">
        <f t="shared" si="1"/>
        <v>2.7939543715338218</v>
      </c>
      <c r="G10" s="17">
        <f t="shared" si="1"/>
        <v>2.647154526411565</v>
      </c>
      <c r="H10" s="17">
        <f t="shared" si="1"/>
        <v>1.9270933880397887</v>
      </c>
      <c r="I10" s="17">
        <f t="shared" si="1"/>
        <v>2.5935006361255182</v>
      </c>
      <c r="J10" s="17">
        <f t="shared" si="1"/>
        <v>2.6839845460553442</v>
      </c>
      <c r="K10" s="17">
        <f t="shared" si="1"/>
        <v>2.8610304660464565</v>
      </c>
      <c r="L10" s="17">
        <f t="shared" si="1"/>
        <v>2.7848841979216798</v>
      </c>
    </row>
    <row r="11" spans="1:12" x14ac:dyDescent="0.25">
      <c r="A11" t="s">
        <v>22</v>
      </c>
      <c r="B11" s="17">
        <f t="shared" ref="B11:L11" si="2">B5*1.15</f>
        <v>4.9627861487570035</v>
      </c>
      <c r="C11" s="17">
        <f t="shared" si="2"/>
        <v>4.9790843657013637</v>
      </c>
      <c r="D11" s="17">
        <f t="shared" si="2"/>
        <v>4.8930386541532016</v>
      </c>
      <c r="E11" s="17">
        <f t="shared" si="2"/>
        <v>4.9318082056062806</v>
      </c>
      <c r="F11" s="17">
        <f t="shared" si="2"/>
        <v>5.0101877291787789</v>
      </c>
      <c r="G11" s="17">
        <f t="shared" si="2"/>
        <v>4.80533041186556</v>
      </c>
      <c r="H11" s="17">
        <f t="shared" si="2"/>
        <v>3.9511789185542701</v>
      </c>
      <c r="I11" s="17">
        <f t="shared" si="2"/>
        <v>4.7578291215596034</v>
      </c>
      <c r="J11" s="17">
        <f t="shared" si="2"/>
        <v>4.8502098353267185</v>
      </c>
      <c r="K11" s="17">
        <f t="shared" si="2"/>
        <v>5.2789358248566538</v>
      </c>
      <c r="L11" s="17">
        <f t="shared" si="2"/>
        <v>5.033735164130662</v>
      </c>
    </row>
    <row r="13" spans="1:12" x14ac:dyDescent="0.25">
      <c r="B13" t="s">
        <v>27</v>
      </c>
    </row>
    <row r="14" spans="1:12" x14ac:dyDescent="0.25">
      <c r="B14" t="s">
        <v>9</v>
      </c>
      <c r="C14" t="s">
        <v>10</v>
      </c>
      <c r="D14" t="s">
        <v>11</v>
      </c>
      <c r="E14" t="s">
        <v>12</v>
      </c>
      <c r="F14" t="s">
        <v>13</v>
      </c>
      <c r="G14" t="s">
        <v>14</v>
      </c>
      <c r="H14" t="s">
        <v>15</v>
      </c>
      <c r="I14" t="s">
        <v>16</v>
      </c>
      <c r="J14" t="s">
        <v>17</v>
      </c>
      <c r="K14" t="s">
        <v>18</v>
      </c>
      <c r="L14" t="s">
        <v>19</v>
      </c>
    </row>
    <row r="15" spans="1:12" x14ac:dyDescent="0.25">
      <c r="A15" t="s">
        <v>20</v>
      </c>
      <c r="B15" s="17">
        <f>B9+0.08</f>
        <v>0.70799397051163115</v>
      </c>
      <c r="C15" s="17">
        <f t="shared" ref="C15:L15" si="3">C9+0.08</f>
        <v>0.65615496635379689</v>
      </c>
      <c r="D15" s="17">
        <f t="shared" si="3"/>
        <v>0.69942313794920641</v>
      </c>
      <c r="E15" s="17">
        <f t="shared" si="3"/>
        <v>0.78835287134064236</v>
      </c>
      <c r="F15" s="17">
        <f t="shared" si="3"/>
        <v>0.68751774835705193</v>
      </c>
      <c r="G15" s="17">
        <f t="shared" si="3"/>
        <v>0.74408677765062059</v>
      </c>
      <c r="H15" s="17">
        <f t="shared" si="3"/>
        <v>0.36109500479624085</v>
      </c>
      <c r="I15" s="17">
        <f t="shared" si="3"/>
        <v>0.68461000787580106</v>
      </c>
      <c r="J15" s="17">
        <f t="shared" si="3"/>
        <v>0.71299341846028919</v>
      </c>
      <c r="K15" s="17">
        <f t="shared" si="3"/>
        <v>0.77566418785014857</v>
      </c>
      <c r="L15" s="17">
        <f t="shared" si="3"/>
        <v>0.64216753326302423</v>
      </c>
    </row>
    <row r="16" spans="1:12" x14ac:dyDescent="0.25">
      <c r="A16" t="s">
        <v>21</v>
      </c>
      <c r="B16" s="17">
        <f t="shared" ref="B16:L16" si="4">B10+0.08</f>
        <v>2.9966005604450165</v>
      </c>
      <c r="C16" s="17">
        <f t="shared" si="4"/>
        <v>2.9024884511187654</v>
      </c>
      <c r="D16" s="17">
        <f t="shared" si="4"/>
        <v>2.9110957887104294</v>
      </c>
      <c r="E16" s="17">
        <f t="shared" si="4"/>
        <v>2.8965085609459327</v>
      </c>
      <c r="F16" s="17">
        <f t="shared" si="4"/>
        <v>2.8739543715338218</v>
      </c>
      <c r="G16" s="17">
        <f t="shared" si="4"/>
        <v>2.7271545264115651</v>
      </c>
      <c r="H16" s="17">
        <f t="shared" si="4"/>
        <v>2.0070933880397885</v>
      </c>
      <c r="I16" s="17">
        <f t="shared" si="4"/>
        <v>2.6735006361255182</v>
      </c>
      <c r="J16" s="17">
        <f t="shared" si="4"/>
        <v>2.7639845460553443</v>
      </c>
      <c r="K16" s="17">
        <f t="shared" si="4"/>
        <v>2.9410304660464566</v>
      </c>
      <c r="L16" s="17">
        <f t="shared" si="4"/>
        <v>2.8648841979216799</v>
      </c>
    </row>
    <row r="17" spans="1:12" x14ac:dyDescent="0.25">
      <c r="A17" t="s">
        <v>22</v>
      </c>
      <c r="B17" s="17">
        <f t="shared" ref="B17:L17" si="5">B11+0.08</f>
        <v>5.0427861487570036</v>
      </c>
      <c r="C17" s="17">
        <f t="shared" si="5"/>
        <v>5.0590843657013638</v>
      </c>
      <c r="D17" s="17">
        <f t="shared" si="5"/>
        <v>4.9730386541532017</v>
      </c>
      <c r="E17" s="17">
        <f t="shared" si="5"/>
        <v>5.0118082056062807</v>
      </c>
      <c r="F17" s="17">
        <f t="shared" si="5"/>
        <v>5.0901877291787789</v>
      </c>
      <c r="G17" s="17">
        <f t="shared" si="5"/>
        <v>4.8853304118655601</v>
      </c>
      <c r="H17" s="17">
        <f t="shared" si="5"/>
        <v>4.0311789185542697</v>
      </c>
      <c r="I17" s="17">
        <f t="shared" si="5"/>
        <v>4.8378291215596034</v>
      </c>
      <c r="J17" s="17">
        <f t="shared" si="5"/>
        <v>4.9302098353267185</v>
      </c>
      <c r="K17" s="17">
        <f t="shared" si="5"/>
        <v>5.3589358248566539</v>
      </c>
      <c r="L17" s="17">
        <f t="shared" si="5"/>
        <v>5.1137351641306621</v>
      </c>
    </row>
    <row r="19" spans="1:12" x14ac:dyDescent="0.25">
      <c r="B19" t="s">
        <v>28</v>
      </c>
    </row>
    <row r="20" spans="1:12" x14ac:dyDescent="0.25">
      <c r="B20" t="s">
        <v>9</v>
      </c>
      <c r="C20" t="s">
        <v>10</v>
      </c>
      <c r="D20" t="s">
        <v>11</v>
      </c>
      <c r="E20" t="s">
        <v>12</v>
      </c>
      <c r="F20" t="s">
        <v>13</v>
      </c>
      <c r="G20" t="s">
        <v>14</v>
      </c>
      <c r="H20" t="s">
        <v>15</v>
      </c>
      <c r="I20" t="s">
        <v>16</v>
      </c>
      <c r="J20" t="s">
        <v>17</v>
      </c>
      <c r="K20" t="s">
        <v>18</v>
      </c>
      <c r="L20" t="s">
        <v>19</v>
      </c>
    </row>
    <row r="21" spans="1:12" x14ac:dyDescent="0.25">
      <c r="A21" t="s">
        <v>20</v>
      </c>
      <c r="B21" s="17">
        <f>B15+0.14</f>
        <v>0.84799397051163117</v>
      </c>
      <c r="C21" s="17">
        <f t="shared" ref="C21:L21" si="6">C15+0.14</f>
        <v>0.7961549663537969</v>
      </c>
      <c r="D21" s="17">
        <f t="shared" si="6"/>
        <v>0.83942313794920642</v>
      </c>
      <c r="E21" s="17">
        <f t="shared" si="6"/>
        <v>0.92835287134064237</v>
      </c>
      <c r="F21" s="17">
        <f t="shared" si="6"/>
        <v>0.82751774835705194</v>
      </c>
      <c r="G21" s="17">
        <f t="shared" si="6"/>
        <v>0.8840867776506206</v>
      </c>
      <c r="H21" s="17">
        <f>H15+0.27</f>
        <v>0.63109500479624092</v>
      </c>
      <c r="I21" s="17">
        <f t="shared" si="6"/>
        <v>0.82461000787580108</v>
      </c>
      <c r="J21" s="17">
        <f t="shared" si="6"/>
        <v>0.8529934184602892</v>
      </c>
      <c r="K21" s="17">
        <f t="shared" si="6"/>
        <v>0.91566418785014858</v>
      </c>
      <c r="L21" s="17">
        <f t="shared" si="6"/>
        <v>0.78216753326302424</v>
      </c>
    </row>
    <row r="22" spans="1:12" x14ac:dyDescent="0.25">
      <c r="A22" t="s">
        <v>21</v>
      </c>
      <c r="B22" s="17">
        <f t="shared" ref="B22:L22" si="7">B16+0.14</f>
        <v>3.1366005604450167</v>
      </c>
      <c r="C22" s="17">
        <f t="shared" si="7"/>
        <v>3.0424884511187655</v>
      </c>
      <c r="D22" s="17">
        <f t="shared" si="7"/>
        <v>3.0510957887104295</v>
      </c>
      <c r="E22" s="17">
        <f t="shared" si="7"/>
        <v>3.0365085609459328</v>
      </c>
      <c r="F22" s="17">
        <f t="shared" si="7"/>
        <v>3.013954371533822</v>
      </c>
      <c r="G22" s="17">
        <f t="shared" si="7"/>
        <v>2.8671545264115652</v>
      </c>
      <c r="H22" s="17">
        <f t="shared" ref="H22:H23" si="8">H16+0.27</f>
        <v>2.2770933880397886</v>
      </c>
      <c r="I22" s="17">
        <f t="shared" si="7"/>
        <v>2.8135006361255184</v>
      </c>
      <c r="J22" s="17">
        <f t="shared" si="7"/>
        <v>2.9039845460553444</v>
      </c>
      <c r="K22" s="17">
        <f t="shared" si="7"/>
        <v>3.0810304660464567</v>
      </c>
      <c r="L22" s="17">
        <f t="shared" si="7"/>
        <v>3.00488419792168</v>
      </c>
    </row>
    <row r="23" spans="1:12" x14ac:dyDescent="0.25">
      <c r="A23" t="s">
        <v>22</v>
      </c>
      <c r="B23" s="17">
        <f t="shared" ref="B23:L23" si="9">B17+0.14</f>
        <v>5.1827861487570033</v>
      </c>
      <c r="C23" s="17">
        <f t="shared" si="9"/>
        <v>5.1990843657013635</v>
      </c>
      <c r="D23" s="17">
        <f t="shared" si="9"/>
        <v>5.1130386541532014</v>
      </c>
      <c r="E23" s="17">
        <f t="shared" si="9"/>
        <v>5.1518082056062804</v>
      </c>
      <c r="F23" s="17">
        <f t="shared" si="9"/>
        <v>5.2301877291787786</v>
      </c>
      <c r="G23" s="17">
        <f t="shared" si="9"/>
        <v>5.0253304118655597</v>
      </c>
      <c r="H23" s="17">
        <f t="shared" si="8"/>
        <v>4.3011789185542693</v>
      </c>
      <c r="I23" s="17">
        <f t="shared" si="9"/>
        <v>4.9778291215596031</v>
      </c>
      <c r="J23" s="17">
        <f t="shared" si="9"/>
        <v>5.0702098353267182</v>
      </c>
      <c r="K23" s="17">
        <f t="shared" si="9"/>
        <v>5.4989358248566536</v>
      </c>
      <c r="L23" s="17">
        <f t="shared" si="9"/>
        <v>5.2537351641306618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final_figures</vt:lpstr>
      <vt:lpstr>SPSS_output (hh_members_only)</vt:lpstr>
      <vt:lpstr>trips_hh_members</vt:lpstr>
      <vt:lpstr>trips_all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Rachel</cp:lastModifiedBy>
  <dcterms:created xsi:type="dcterms:W3CDTF">2017-02-18T21:18:12Z</dcterms:created>
  <dcterms:modified xsi:type="dcterms:W3CDTF">2017-02-19T13:35:08Z</dcterms:modified>
</cp:coreProperties>
</file>